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 firstSheet="5" activeTab="9"/>
  </bookViews>
  <sheets>
    <sheet name="x p.terra30x70 2 tr emerg" sheetId="5" r:id="rId1"/>
    <sheet name="x p.terra30x70 1 tr emer" sheetId="6" r:id="rId2"/>
    <sheet name="x p.tipo 70x30 1 tr emerg" sheetId="15" r:id="rId3"/>
    <sheet name=" x p.tipo 70x30 2 spess" sheetId="16" r:id="rId4"/>
    <sheet name="x p.tipo 70x30 1 spess" sheetId="17" r:id="rId5"/>
    <sheet name="y 30x70 2 tr emerg" sheetId="18" r:id="rId6"/>
    <sheet name="y 30x70 1 tr emerg" sheetId="19" r:id="rId7"/>
    <sheet name="y 70x30 2 tr emerg" sheetId="20" r:id="rId8"/>
    <sheet name="y 70x30 1 tr emerg" sheetId="21" r:id="rId9"/>
    <sheet name="y 70x30 1 tr spess" sheetId="22" r:id="rId10"/>
  </sheets>
  <calcPr calcId="145621"/>
</workbook>
</file>

<file path=xl/calcChain.xml><?xml version="1.0" encoding="utf-8"?>
<calcChain xmlns="http://schemas.openxmlformats.org/spreadsheetml/2006/main">
  <c r="E32" i="22" l="1"/>
  <c r="G32" i="22" s="1"/>
  <c r="M32" i="22" s="1"/>
  <c r="O32" i="22" s="1"/>
  <c r="M31" i="22"/>
  <c r="O31" i="22" s="1"/>
  <c r="L31" i="22"/>
  <c r="E31" i="22"/>
  <c r="G31" i="22" s="1"/>
  <c r="O30" i="22"/>
  <c r="M30" i="22"/>
  <c r="L30" i="22"/>
  <c r="E30" i="22"/>
  <c r="G30" i="22" s="1"/>
  <c r="L28" i="22"/>
  <c r="O28" i="22" s="1"/>
  <c r="G28" i="22"/>
  <c r="L27" i="22"/>
  <c r="O27" i="22" s="1"/>
  <c r="G27" i="22"/>
  <c r="L26" i="22"/>
  <c r="O26" i="22" s="1"/>
  <c r="I26" i="22"/>
  <c r="I27" i="22" s="1"/>
  <c r="G26" i="22"/>
  <c r="C26" i="22"/>
  <c r="C27" i="22" s="1"/>
  <c r="L2" i="22" s="1"/>
  <c r="K21" i="22"/>
  <c r="J21" i="22"/>
  <c r="H21" i="22"/>
  <c r="G21" i="22"/>
  <c r="L20" i="22"/>
  <c r="J20" i="22"/>
  <c r="I20" i="22"/>
  <c r="G20" i="22"/>
  <c r="L19" i="22"/>
  <c r="J19" i="22"/>
  <c r="I19" i="22"/>
  <c r="G19" i="22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E32" i="21"/>
  <c r="G32" i="21" s="1"/>
  <c r="M32" i="21" s="1"/>
  <c r="O32" i="21" s="1"/>
  <c r="L31" i="21"/>
  <c r="M31" i="21" s="1"/>
  <c r="O31" i="21" s="1"/>
  <c r="E31" i="21"/>
  <c r="G31" i="21" s="1"/>
  <c r="L30" i="21"/>
  <c r="M30" i="21" s="1"/>
  <c r="O30" i="21" s="1"/>
  <c r="Q30" i="21" s="1"/>
  <c r="E30" i="21"/>
  <c r="G30" i="21" s="1"/>
  <c r="I30" i="21" s="1"/>
  <c r="I31" i="21" s="1"/>
  <c r="G28" i="21"/>
  <c r="L28" i="21" s="1"/>
  <c r="O28" i="21" s="1"/>
  <c r="L27" i="21"/>
  <c r="O27" i="21" s="1"/>
  <c r="G27" i="21"/>
  <c r="O26" i="21"/>
  <c r="Q26" i="21" s="1"/>
  <c r="Q27" i="21" s="1"/>
  <c r="L26" i="21"/>
  <c r="G26" i="21"/>
  <c r="I26" i="21" s="1"/>
  <c r="I27" i="21" s="1"/>
  <c r="C26" i="21"/>
  <c r="C27" i="21" s="1"/>
  <c r="H21" i="21"/>
  <c r="K21" i="21" s="1"/>
  <c r="G21" i="21"/>
  <c r="J21" i="21" s="1"/>
  <c r="I20" i="21"/>
  <c r="L20" i="21" s="1"/>
  <c r="G20" i="21"/>
  <c r="J20" i="21" s="1"/>
  <c r="I19" i="21"/>
  <c r="L19" i="21" s="1"/>
  <c r="G19" i="21"/>
  <c r="J19" i="21" s="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E32" i="20"/>
  <c r="G32" i="20" s="1"/>
  <c r="M32" i="20" s="1"/>
  <c r="O32" i="20" s="1"/>
  <c r="L31" i="20"/>
  <c r="M31" i="20" s="1"/>
  <c r="O31" i="20" s="1"/>
  <c r="E31" i="20"/>
  <c r="G31" i="20" s="1"/>
  <c r="L30" i="20"/>
  <c r="M30" i="20" s="1"/>
  <c r="O30" i="20" s="1"/>
  <c r="Q30" i="20" s="1"/>
  <c r="E30" i="20"/>
  <c r="G30" i="20" s="1"/>
  <c r="I30" i="20" s="1"/>
  <c r="I31" i="20" s="1"/>
  <c r="G28" i="20"/>
  <c r="L28" i="20" s="1"/>
  <c r="O28" i="20" s="1"/>
  <c r="L27" i="20"/>
  <c r="O27" i="20" s="1"/>
  <c r="G27" i="20"/>
  <c r="L26" i="20"/>
  <c r="O26" i="20" s="1"/>
  <c r="Q26" i="20" s="1"/>
  <c r="Q27" i="20" s="1"/>
  <c r="G26" i="20"/>
  <c r="I26" i="20" s="1"/>
  <c r="I27" i="20" s="1"/>
  <c r="C26" i="20"/>
  <c r="C27" i="20" s="1"/>
  <c r="K21" i="20"/>
  <c r="H21" i="20"/>
  <c r="G21" i="20"/>
  <c r="J21" i="20" s="1"/>
  <c r="L20" i="20"/>
  <c r="I20" i="20"/>
  <c r="G20" i="20"/>
  <c r="J20" i="20" s="1"/>
  <c r="L19" i="20"/>
  <c r="I19" i="20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E32" i="19"/>
  <c r="G32" i="19" s="1"/>
  <c r="M32" i="19" s="1"/>
  <c r="O32" i="19" s="1"/>
  <c r="L31" i="19"/>
  <c r="M31" i="19" s="1"/>
  <c r="O31" i="19" s="1"/>
  <c r="E31" i="19"/>
  <c r="G31" i="19" s="1"/>
  <c r="L30" i="19"/>
  <c r="M30" i="19" s="1"/>
  <c r="O30" i="19" s="1"/>
  <c r="Q30" i="19" s="1"/>
  <c r="Q31" i="19" s="1"/>
  <c r="E30" i="19"/>
  <c r="G30" i="19" s="1"/>
  <c r="I30" i="19" s="1"/>
  <c r="I31" i="19" s="1"/>
  <c r="G28" i="19"/>
  <c r="L28" i="19" s="1"/>
  <c r="O28" i="19" s="1"/>
  <c r="L27" i="19"/>
  <c r="O27" i="19" s="1"/>
  <c r="G27" i="19"/>
  <c r="O26" i="19"/>
  <c r="Q26" i="19" s="1"/>
  <c r="Q27" i="19" s="1"/>
  <c r="L26" i="19"/>
  <c r="G26" i="19"/>
  <c r="I26" i="19" s="1"/>
  <c r="I27" i="19" s="1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E32" i="18"/>
  <c r="G32" i="18" s="1"/>
  <c r="M32" i="18" s="1"/>
  <c r="O32" i="18" s="1"/>
  <c r="M31" i="18"/>
  <c r="O31" i="18" s="1"/>
  <c r="L31" i="18"/>
  <c r="E31" i="18"/>
  <c r="G31" i="18" s="1"/>
  <c r="L30" i="18"/>
  <c r="M30" i="18" s="1"/>
  <c r="O30" i="18" s="1"/>
  <c r="Q30" i="18" s="1"/>
  <c r="G30" i="18"/>
  <c r="E30" i="18"/>
  <c r="G28" i="18"/>
  <c r="L28" i="18" s="1"/>
  <c r="O28" i="18" s="1"/>
  <c r="O27" i="18"/>
  <c r="L27" i="18"/>
  <c r="G27" i="18"/>
  <c r="O26" i="18"/>
  <c r="Q26" i="18" s="1"/>
  <c r="Q27" i="18" s="1"/>
  <c r="L26" i="18"/>
  <c r="I26" i="18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E32" i="17"/>
  <c r="G32" i="17" s="1"/>
  <c r="M32" i="17" s="1"/>
  <c r="O32" i="17" s="1"/>
  <c r="L31" i="17"/>
  <c r="M31" i="17" s="1"/>
  <c r="O31" i="17" s="1"/>
  <c r="E31" i="17"/>
  <c r="G31" i="17" s="1"/>
  <c r="L30" i="17"/>
  <c r="M30" i="17" s="1"/>
  <c r="O30" i="17" s="1"/>
  <c r="Q30" i="17" s="1"/>
  <c r="E30" i="17"/>
  <c r="G30" i="17" s="1"/>
  <c r="I30" i="17" s="1"/>
  <c r="G28" i="17"/>
  <c r="L28" i="17" s="1"/>
  <c r="O28" i="17" s="1"/>
  <c r="L27" i="17"/>
  <c r="O27" i="17" s="1"/>
  <c r="G27" i="17"/>
  <c r="O26" i="17"/>
  <c r="Q26" i="17" s="1"/>
  <c r="Q27" i="17" s="1"/>
  <c r="L26" i="17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E32" i="16"/>
  <c r="G32" i="16" s="1"/>
  <c r="M32" i="16" s="1"/>
  <c r="O32" i="16" s="1"/>
  <c r="L31" i="16"/>
  <c r="M31" i="16" s="1"/>
  <c r="O31" i="16" s="1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O26" i="16"/>
  <c r="L26" i="16"/>
  <c r="G26" i="16"/>
  <c r="I26" i="16" s="1"/>
  <c r="C26" i="16"/>
  <c r="C27" i="16" s="1"/>
  <c r="H21" i="16"/>
  <c r="K21" i="16" s="1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E32" i="15"/>
  <c r="G32" i="15" s="1"/>
  <c r="M32" i="15" s="1"/>
  <c r="O32" i="15" s="1"/>
  <c r="L31" i="15"/>
  <c r="M31" i="15" s="1"/>
  <c r="O31" i="15" s="1"/>
  <c r="E31" i="15"/>
  <c r="G31" i="15" s="1"/>
  <c r="L30" i="15"/>
  <c r="M30" i="15" s="1"/>
  <c r="O30" i="15" s="1"/>
  <c r="E30" i="15"/>
  <c r="G30" i="15" s="1"/>
  <c r="I30" i="15" s="1"/>
  <c r="G28" i="15"/>
  <c r="L28" i="15" s="1"/>
  <c r="O28" i="15" s="1"/>
  <c r="L27" i="15"/>
  <c r="O27" i="15" s="1"/>
  <c r="G27" i="15"/>
  <c r="O26" i="15"/>
  <c r="Q26" i="15" s="1"/>
  <c r="L26" i="15"/>
  <c r="G26" i="15"/>
  <c r="I26" i="15" s="1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E32" i="6"/>
  <c r="G32" i="6" s="1"/>
  <c r="M32" i="6" s="1"/>
  <c r="O32" i="6" s="1"/>
  <c r="L31" i="6"/>
  <c r="M31" i="6" s="1"/>
  <c r="O31" i="6" s="1"/>
  <c r="G31" i="6"/>
  <c r="E31" i="6"/>
  <c r="L30" i="6"/>
  <c r="M30" i="6" s="1"/>
  <c r="O30" i="6" s="1"/>
  <c r="G30" i="6"/>
  <c r="I30" i="6" s="1"/>
  <c r="E30" i="6"/>
  <c r="G28" i="6"/>
  <c r="L28" i="6" s="1"/>
  <c r="O28" i="6" s="1"/>
  <c r="L27" i="6"/>
  <c r="O27" i="6" s="1"/>
  <c r="G27" i="6"/>
  <c r="L26" i="6"/>
  <c r="O26" i="6" s="1"/>
  <c r="I26" i="6"/>
  <c r="G26" i="6"/>
  <c r="C26" i="6"/>
  <c r="C27" i="6" s="1"/>
  <c r="L2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31" i="17" l="1"/>
  <c r="I27" i="17"/>
  <c r="I27" i="16"/>
  <c r="I31" i="15"/>
  <c r="Q27" i="15"/>
  <c r="I27" i="15"/>
  <c r="Q30" i="22"/>
  <c r="Q31" i="22" s="1"/>
  <c r="I30" i="22"/>
  <c r="I31" i="22" s="1"/>
  <c r="Q26" i="22"/>
  <c r="Q27" i="22" s="1"/>
  <c r="Q28" i="22" s="1"/>
  <c r="I28" i="22"/>
  <c r="Q31" i="21"/>
  <c r="Q28" i="21" s="1"/>
  <c r="L2" i="21"/>
  <c r="I28" i="21"/>
  <c r="Q31" i="20"/>
  <c r="Q28" i="20" s="1"/>
  <c r="L2" i="20"/>
  <c r="I28" i="20"/>
  <c r="L2" i="19"/>
  <c r="I28" i="19"/>
  <c r="Q28" i="19"/>
  <c r="I27" i="18"/>
  <c r="Q31" i="18"/>
  <c r="I30" i="18"/>
  <c r="I31" i="18" s="1"/>
  <c r="I28" i="18" s="1"/>
  <c r="Q28" i="18"/>
  <c r="L2" i="18"/>
  <c r="Q31" i="17"/>
  <c r="Q28" i="17" s="1"/>
  <c r="I28" i="17"/>
  <c r="L2" i="17"/>
  <c r="Q30" i="16"/>
  <c r="Q31" i="16" s="1"/>
  <c r="Q26" i="16"/>
  <c r="Q27" i="16" s="1"/>
  <c r="I30" i="16"/>
  <c r="I31" i="16" s="1"/>
  <c r="I28" i="16" s="1"/>
  <c r="L2" i="16"/>
  <c r="Q28" i="16"/>
  <c r="Q30" i="15"/>
  <c r="Q31" i="15" s="1"/>
  <c r="Q28" i="15" s="1"/>
  <c r="L2" i="15"/>
  <c r="I28" i="15"/>
  <c r="I27" i="6"/>
  <c r="Q26" i="6"/>
  <c r="Q27" i="6" s="1"/>
  <c r="Q30" i="6"/>
  <c r="Q31" i="6" s="1"/>
  <c r="I31" i="6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I28" i="6" l="1"/>
  <c r="L7" i="22"/>
  <c r="L3" i="22"/>
  <c r="L5" i="22" s="1"/>
  <c r="L7" i="21"/>
  <c r="L3" i="21"/>
  <c r="L5" i="21" s="1"/>
  <c r="L3" i="20"/>
  <c r="L5" i="20" s="1"/>
  <c r="L7" i="20"/>
  <c r="L7" i="19"/>
  <c r="L3" i="19"/>
  <c r="L5" i="19" s="1"/>
  <c r="L7" i="18"/>
  <c r="L3" i="18"/>
  <c r="L5" i="18" s="1"/>
  <c r="L7" i="17"/>
  <c r="L3" i="17"/>
  <c r="L5" i="17" s="1"/>
  <c r="L7" i="16"/>
  <c r="L3" i="16"/>
  <c r="L5" i="16" s="1"/>
  <c r="L3" i="15"/>
  <c r="L5" i="15" s="1"/>
  <c r="L7" i="15"/>
  <c r="Q28" i="6"/>
  <c r="L7" i="6" s="1"/>
  <c r="M31" i="5"/>
  <c r="O31" i="5" s="1"/>
  <c r="M30" i="5"/>
  <c r="O30" i="5" s="1"/>
  <c r="I30" i="5"/>
  <c r="I31" i="5" s="1"/>
  <c r="I26" i="5"/>
  <c r="I27" i="5" s="1"/>
  <c r="Q26" i="5"/>
  <c r="Q27" i="5" s="1"/>
  <c r="L3" i="6" l="1"/>
  <c r="L5" i="6" s="1"/>
  <c r="Q30" i="5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<sst xmlns="http://schemas.openxmlformats.org/spreadsheetml/2006/main" count="640" uniqueCount="43">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</sst>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62" name="Drop Down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4" name="Drop Down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4" name="Drop Down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5" name="Drop Down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6" name="Drop Down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8" name="Drop Down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9" name="Drop Down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20" name="Drop Down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42" name="Drop Down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43" name="Drop Down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4" name="Drop Down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90" name="Drop Down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91" name="Drop Down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92" name="Drop Down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4" name="Drop Down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5" name="Drop Down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6" name="Drop Down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L20" sqref="L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0.59108885912965625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37.824529120484691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0.61529883495363724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1.7982607607607608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0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40596658.71121718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40596658.71121718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58" stopIfTrue="1">
      <formula>"$F$12=2"</formula>
    </cfRule>
  </conditionalFormatting>
  <conditionalFormatting sqref="K13">
    <cfRule type="expression" dxfId="98" priority="57" stopIfTrue="1">
      <formula>B18&lt;&gt;2</formula>
    </cfRule>
  </conditionalFormatting>
  <conditionalFormatting sqref="K14">
    <cfRule type="expression" dxfId="97" priority="54" stopIfTrue="1">
      <formula>B18&lt;&gt;2</formula>
    </cfRule>
  </conditionalFormatting>
  <conditionalFormatting sqref="K15 K20">
    <cfRule type="expression" dxfId="96" priority="53" stopIfTrue="1">
      <formula>$B$18&lt;&gt;2</formula>
    </cfRule>
  </conditionalFormatting>
  <conditionalFormatting sqref="K19:K20">
    <cfRule type="expression" dxfId="95" priority="49" stopIfTrue="1">
      <formula>$B$13=1</formula>
    </cfRule>
    <cfRule type="expression" dxfId="94" priority="50" stopIfTrue="1">
      <formula>$B$12=1</formula>
    </cfRule>
    <cfRule type="expression" dxfId="93" priority="52" stopIfTrue="1">
      <formula>$B$18&lt;&gt;2</formula>
    </cfRule>
  </conditionalFormatting>
  <conditionalFormatting sqref="J18 H19:H20 K19:K20">
    <cfRule type="expression" dxfId="92" priority="45" stopIfTrue="1">
      <formula>$B$13=1</formula>
    </cfRule>
  </conditionalFormatting>
  <conditionalFormatting sqref="G18 J18 G19:H21 I19:I20 J19:K21 L19:L20">
    <cfRule type="expression" dxfId="91" priority="42">
      <formula>$B$8&gt;2</formula>
    </cfRule>
  </conditionalFormatting>
  <conditionalFormatting sqref="G12 J12 G13:L15">
    <cfRule type="expression" dxfId="9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tabSelected="1" workbookViewId="0">
      <selection activeCell="H24" sqref="H2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0.43048273368287832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5.0596785086392035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0.72049559008819819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2.96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5665743.2432432435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5665743.2432432435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2.96</v>
      </c>
      <c r="H28" s="8" t="s">
        <v>17</v>
      </c>
      <c r="I28" s="9">
        <f>IF(B3&lt;3,C27/(I27+I31)*2,0)</f>
        <v>4.7332832456799396</v>
      </c>
      <c r="J28" s="8"/>
      <c r="K28" s="8"/>
      <c r="L28" s="9">
        <f>G28</f>
        <v>2.96</v>
      </c>
      <c r="M28" s="8"/>
      <c r="N28" s="8"/>
      <c r="O28" s="9">
        <f>L28</f>
        <v>2.96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2.96</v>
      </c>
      <c r="F32" s="8"/>
      <c r="G32" s="9">
        <f>E32</f>
        <v>2.96</v>
      </c>
      <c r="H32" s="16"/>
      <c r="I32" s="8"/>
      <c r="J32" s="8"/>
      <c r="K32" s="8"/>
      <c r="L32" s="8"/>
      <c r="M32" s="9">
        <f>G32</f>
        <v>2.96</v>
      </c>
      <c r="N32" s="8"/>
      <c r="O32" s="9">
        <f>M32</f>
        <v>2.96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6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0"/>
  <sheetViews>
    <sheetView workbookViewId="0">
      <selection activeCell="I21" sqref="I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0.47073879120285572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30.123174952428801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0.68738672723527094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3.5965215215215216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</sheetData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I21" sqref="I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0.77069217137496093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9.0583298961183534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0.5495891522672709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4.1100000000000003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40596658.71121718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0.66058558558558567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L21" sqref="L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0.47419376377111566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5.5734360701465597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0.68480709659250916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3.517980790708064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53240</v>
      </c>
      <c r="J30" s="16" t="s">
        <v>8</v>
      </c>
      <c r="K30" s="8"/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22</v>
      </c>
      <c r="F31" s="8"/>
      <c r="G31" s="8">
        <f>E31</f>
        <v>22</v>
      </c>
      <c r="H31" s="8" t="s">
        <v>14</v>
      </c>
      <c r="I31" s="17">
        <f>$C$21*I30/G32/100</f>
        <v>3811499.9999999995</v>
      </c>
      <c r="J31" s="16" t="s">
        <v>16</v>
      </c>
      <c r="K31" s="8"/>
      <c r="L31" s="8">
        <f>IF($B$13=1,K14,K20)</f>
        <v>22</v>
      </c>
      <c r="M31" s="8">
        <f>IF($B$18=1,0,IF($B$18=2,L31,L27))</f>
        <v>22</v>
      </c>
      <c r="N31" s="8"/>
      <c r="O31" s="8">
        <f>M31</f>
        <v>22</v>
      </c>
      <c r="P31" s="8" t="s">
        <v>15</v>
      </c>
      <c r="Q31" s="17">
        <f>$C$21*Q30/O32/100</f>
        <v>3811499.9999999995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35"/>
  <sheetViews>
    <sheetView workbookViewId="0">
      <selection activeCell="L16" sqref="L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0.38179534482081873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4.4874313177713931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0.76986737945923722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60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/>
      </c>
      <c r="K15" s="27">
        <v>4.42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7.035961581416128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60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22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K26" sqref="K2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0.57992679302056771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37.110254290115428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0.62072592955841521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1.9098473473473474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38224719.101123594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I23" sqref="I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0.46147830177584381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29.530584436482165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0.69449152002446513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3.8196946946946948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9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K25" sqref="K2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0.85784910252509883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10.08272882530783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0.52761769660430879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0.35078828828828834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38224719.101123594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H23" sqref="H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0.76099744245524292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8.9443829065549689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0.5523441438413712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38224719.101123594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0.70157657657657668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x p.terra30x70 2 tr emerg</vt:lpstr>
      <vt:lpstr>x p.terra30x70 1 tr emer</vt:lpstr>
      <vt:lpstr>x p.tipo 70x30 1 tr emerg</vt:lpstr>
      <vt:lpstr> x p.tipo 70x30 2 spess</vt:lpstr>
      <vt:lpstr>x p.tipo 70x30 1 spess</vt:lpstr>
      <vt:lpstr>y 30x70 2 tr emerg</vt:lpstr>
      <vt:lpstr>y 30x70 1 tr emerg</vt:lpstr>
      <vt:lpstr>y 70x30 2 tr emerg</vt:lpstr>
      <vt:lpstr>y 70x30 1 tr emerg</vt:lpstr>
      <vt:lpstr>y 70x30 1 tr spess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2016-11-29T14:59:29Z</dcterms:modified>
</cp:coreProperties>
</file>